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376" windowHeight="9048" activeTab="4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1">Part1_1!#REF!</definedName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4519"/>
</workbook>
</file>

<file path=xl/calcChain.xml><?xml version="1.0" encoding="utf-8"?>
<calcChain xmlns="http://schemas.openxmlformats.org/spreadsheetml/2006/main">
  <c r="G19" i="1"/>
  <c r="G13"/>
  <c r="D39" i="4"/>
  <c r="D38" l="1"/>
  <c r="D36"/>
  <c r="N10" i="2" l="1"/>
  <c r="N9"/>
  <c r="E25" i="4" s="1"/>
  <c r="N8" i="2"/>
  <c r="E14" i="4" s="1"/>
  <c r="P10" i="2" l="1"/>
  <c r="F36" i="4" s="1"/>
  <c r="E36"/>
  <c r="P8" i="2"/>
  <c r="F14" i="4" s="1"/>
  <c r="P9" i="2"/>
  <c r="F25" i="4" s="1"/>
  <c r="E12"/>
  <c r="F35"/>
  <c r="E35"/>
  <c r="F37"/>
  <c r="E37"/>
  <c r="D20"/>
  <c r="E20" s="1"/>
  <c r="F20" s="1"/>
  <c r="D31"/>
  <c r="D30" s="1"/>
  <c r="D25"/>
  <c r="D27" s="1"/>
  <c r="E13"/>
  <c r="F39"/>
  <c r="E39"/>
  <c r="F34"/>
  <c r="E34"/>
  <c r="E10"/>
  <c r="E11"/>
  <c r="E15"/>
  <c r="F15" s="1"/>
  <c r="E21"/>
  <c r="E22"/>
  <c r="E23"/>
  <c r="E24"/>
  <c r="E26"/>
  <c r="F10"/>
  <c r="F11"/>
  <c r="F21"/>
  <c r="F22"/>
  <c r="F23"/>
  <c r="F24"/>
  <c r="F26"/>
  <c r="E31" l="1"/>
  <c r="F31"/>
  <c r="F12"/>
  <c r="D9"/>
  <c r="F38"/>
  <c r="E38"/>
  <c r="F13"/>
  <c r="E9"/>
  <c r="F9"/>
  <c r="D14" l="1"/>
  <c r="D16" l="1"/>
  <c r="D8" s="1"/>
  <c r="D19"/>
  <c r="D5" l="1"/>
  <c r="D41" s="1"/>
  <c r="E19"/>
  <c r="F19"/>
  <c r="E27"/>
  <c r="F27"/>
  <c r="E8"/>
  <c r="F8"/>
  <c r="F16"/>
  <c r="E16"/>
  <c r="M10" i="2" l="1"/>
  <c r="O10" s="1"/>
  <c r="E30" i="4" l="1"/>
  <c r="F30" l="1"/>
  <c r="F5" s="1"/>
  <c r="F41" s="1"/>
  <c r="E5"/>
  <c r="E41" s="1"/>
</calcChain>
</file>

<file path=xl/sharedStrings.xml><?xml version="1.0" encoding="utf-8"?>
<sst xmlns="http://schemas.openxmlformats.org/spreadsheetml/2006/main" count="587" uniqueCount="190">
  <si>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</si>
  <si>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</si>
  <si>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</si>
  <si>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</si>
  <si>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</si>
  <si>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</si>
  <si>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</si>
  <si>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</si>
  <si>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</si>
  <si>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</si>
  <si>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</si>
  <si>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</si>
  <si>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</si>
  <si>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</si>
  <si>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</si>
  <si>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</si>
  <si>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</si>
  <si>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</si>
  <si>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</si>
  <si>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</si>
  <si>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</si>
  <si>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</si>
  <si>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</si>
  <si>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</si>
  <si>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</si>
  <si>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</si>
  <si>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</si>
  <si>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</si>
  <si>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</si>
  <si>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</si>
  <si>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</si>
  <si>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</si>
  <si>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</si>
  <si>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</si>
  <si>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</si>
  <si>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</si>
  <si>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</si>
  <si>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</si>
  <si>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</si>
  <si>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</si>
  <si>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</si>
  <si>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</si>
  <si>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</si>
  <si>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</si>
  <si>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</si>
  <si>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</si>
  <si>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</si>
  <si>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</si>
  <si>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</si>
  <si>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</si>
  <si>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</si>
  <si>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</si>
  <si>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</si>
  <si>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</si>
  <si>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</si>
  <si>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</si>
  <si>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</si>
  <si>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</si>
  <si>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</si>
  <si>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</si>
  <si>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</si>
  <si>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</si>
  <si>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</si>
  <si>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</si>
  <si>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</si>
  <si>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</si>
  <si>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</si>
  <si>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</si>
  <si>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</si>
  <si>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</si>
  <si>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</si>
  <si>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</si>
  <si>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</si>
  <si>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</si>
  <si>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</si>
  <si>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</si>
  <si>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</si>
  <si>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</si>
  <si>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</si>
  <si>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</si>
  <si>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</si>
  <si>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</si>
  <si>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</si>
  <si>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</si>
  <si>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</si>
  <si>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</si>
  <si>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</si>
  <si>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</si>
  <si>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</si>
  <si>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</si>
  <si>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</si>
  <si>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</si>
  <si>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</si>
  <si>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</si>
  <si>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</si>
  <si>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</si>
  <si>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</si>
  <si>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</si>
  <si>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</si>
  <si>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</si>
  <si>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</si>
  <si>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</si>
  <si>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</si>
  <si>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</si>
  <si>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</si>
  <si>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</si>
  <si>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</si>
  <si>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</si>
  <si>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</si>
  <si>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</si>
  <si>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</si>
  <si>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</si>
  <si>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</si>
  <si>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</si>
  <si>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</si>
  <si>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</si>
  <si>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</si>
  <si>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</si>
  <si>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</si>
  <si>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</si>
  <si>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</si>
  <si>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</si>
  <si>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</si>
  <si>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</si>
  <si>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</si>
  <si>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</si>
  <si>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</si>
  <si>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</si>
  <si>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</si>
  <si>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</si>
  <si>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</si>
  <si>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</si>
  <si>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</si>
  <si>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</si>
  <si>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</si>
  <si>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</si>
  <si>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</si>
  <si>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</si>
  <si>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</si>
  <si>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</si>
  <si>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</si>
  <si>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</si>
  <si>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</si>
  <si>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</si>
  <si>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</si>
  <si>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</si>
  <si>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</si>
  <si>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</si>
  <si>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</si>
  <si>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</si>
  <si>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</si>
  <si>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</si>
  <si>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</si>
  <si>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</si>
  <si>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</si>
  <si>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</si>
  <si>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</si>
  <si>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</si>
  <si>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</si>
  <si>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</si>
  <si>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</si>
  <si>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</si>
  <si>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</si>
  <si>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</si>
  <si>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</si>
  <si>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</si>
  <si>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</si>
  <si>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</si>
  <si>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</si>
  <si>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</si>
  <si>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</si>
  <si>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</si>
  <si>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</si>
  <si>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</si>
  <si>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на 2022 год и плановый период 2023-2024 годов</t>
  </si>
  <si>
    <t>2022год 
(очередной финансовый год)</t>
  </si>
  <si>
    <t>2023 год 
(1-й год планового периода)</t>
  </si>
  <si>
    <t>2024год
 (2-й год планового периода)</t>
  </si>
  <si>
    <t>2024 год 
(2-й год планового периода)</t>
  </si>
  <si>
    <t>2022 год (очередной финансовый год)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</si>
  <si>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</si>
  <si>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</si>
  <si>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</si>
  <si>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</si>
  <si>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</si>
  <si>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Исполняющий обязанности Министра социальной защиты населения Тверской области</t>
  </si>
  <si>
    <t>Боброва Татьяна Вячеславовна</t>
  </si>
  <si>
    <t>«21» ноября 2022 г.</t>
  </si>
  <si>
    <t>Лукина Наталья Викторовна</t>
  </si>
  <si>
    <t>главный бухгалтер</t>
  </si>
</sst>
</file>

<file path=xl/styles.xml><?xml version="1.0" encoding="utf-8"?>
<styleSheet xmlns="http://schemas.openxmlformats.org/spreadsheetml/2006/main">
  <numFmts count="4">
    <numFmt numFmtId="44" formatCode="_-* #,##0.00&quot;р.&quot;_-;\-* #,##0.00&quot;р.&quot;_-;_-* &quot;-&quot;??&quot;р.&quot;_-;_-@_-"/>
    <numFmt numFmtId="164" formatCode="_-* #,##0.00\ _₽_-;\-* #,##0.00\ _₽_-;_-* &quot;-&quot;??\ _₽_-;_-@_-"/>
    <numFmt numFmtId="165" formatCode="0.0000000000"/>
    <numFmt numFmtId="166" formatCode="#,##0.0000000000"/>
  </numFmts>
  <fonts count="17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44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94">
    <xf numFmtId="4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4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3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4" fontId="14" fillId="0" borderId="0" xfId="0" applyNumberFormat="1" applyFont="1" applyFill="1" applyAlignment="1">
      <alignment vertical="top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5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166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3" fillId="4" borderId="11" xfId="0" applyNumberFormat="1" applyFont="1" applyFill="1" applyBorder="1" applyAlignment="1">
      <alignment vertical="top" wrapText="1"/>
    </xf>
    <xf numFmtId="44" fontId="0" fillId="4" borderId="12" xfId="0" applyNumberFormat="1" applyFont="1" applyFill="1" applyBorder="1" applyAlignment="1">
      <alignment vertical="top" wrapText="1"/>
    </xf>
    <xf numFmtId="0" fontId="3" fillId="4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5" fillId="5" borderId="0" xfId="0" applyNumberFormat="1" applyFont="1" applyFill="1" applyAlignment="1">
      <alignment horizontal="right" wrapText="1"/>
    </xf>
    <xf numFmtId="0" fontId="1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zoomScale="60" workbookViewId="0">
      <selection activeCell="G33" sqref="G33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1" t="s">
        <v>1</v>
      </c>
      <c r="F1" s="71"/>
      <c r="G1" s="71"/>
    </row>
    <row r="2" spans="1:7" ht="29.4" customHeight="1">
      <c r="A2" s="1" t="s">
        <v>0</v>
      </c>
      <c r="B2" s="1" t="s">
        <v>0</v>
      </c>
      <c r="C2" s="1" t="s">
        <v>0</v>
      </c>
      <c r="D2" s="75" t="s">
        <v>185</v>
      </c>
      <c r="E2" s="75"/>
      <c r="F2" s="75"/>
      <c r="G2" s="75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2" t="s">
        <v>2</v>
      </c>
      <c r="F3" s="72"/>
      <c r="G3" s="72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69" t="s">
        <v>186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8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68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67" t="s">
        <v>187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3" t="s">
        <v>5</v>
      </c>
      <c r="F8" s="73"/>
      <c r="G8" s="73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2" t="s">
        <v>6</v>
      </c>
      <c r="F9" s="72"/>
      <c r="G9" s="72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70" t="s">
        <v>188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7" t="str">
        <f>G7</f>
        <v>«21» ноября 2022 г.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7" t="s">
        <v>189</v>
      </c>
      <c r="F14" s="73"/>
      <c r="G14" s="73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2" t="s">
        <v>8</v>
      </c>
      <c r="F15" s="72"/>
      <c r="G15" s="72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9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10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2" t="str">
        <f>G7</f>
        <v>«21» ноября 2022 г.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8" t="s">
        <v>11</v>
      </c>
      <c r="B21" s="78"/>
      <c r="C21" s="78"/>
      <c r="D21" s="78"/>
      <c r="E21" s="78"/>
      <c r="F21" s="78"/>
      <c r="G21" s="78"/>
    </row>
    <row r="22" spans="1:7" ht="12.75" customHeight="1">
      <c r="A22" s="73" t="s">
        <v>12</v>
      </c>
      <c r="B22" s="73"/>
      <c r="C22" s="73"/>
      <c r="D22" s="73"/>
      <c r="E22" s="73"/>
      <c r="F22" s="73"/>
      <c r="G22" s="73"/>
    </row>
    <row r="23" spans="1:7" ht="12.75" customHeight="1">
      <c r="A23" s="74" t="s">
        <v>13</v>
      </c>
      <c r="B23" s="74"/>
      <c r="C23" s="74"/>
      <c r="D23" s="74"/>
      <c r="E23" s="74"/>
      <c r="F23" s="74"/>
      <c r="G23" s="74"/>
    </row>
    <row r="24" spans="1:7" ht="18" customHeight="1">
      <c r="A24" s="76" t="s">
        <v>174</v>
      </c>
      <c r="B24" s="73"/>
      <c r="C24" s="73"/>
      <c r="D24" s="73"/>
      <c r="E24" s="73"/>
      <c r="F24" s="73"/>
      <c r="G24" s="73"/>
    </row>
  </sheetData>
  <mergeCells count="11">
    <mergeCell ref="A24:G24"/>
    <mergeCell ref="E8:G8"/>
    <mergeCell ref="E9:G9"/>
    <mergeCell ref="E14:G14"/>
    <mergeCell ref="E15:G15"/>
    <mergeCell ref="A21:G21"/>
    <mergeCell ref="E1:G1"/>
    <mergeCell ref="E3:G3"/>
    <mergeCell ref="A22:G22"/>
    <mergeCell ref="A23:G23"/>
    <mergeCell ref="D2:G2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workbookViewId="0">
      <selection activeCell="G15" sqref="G15"/>
    </sheetView>
  </sheetViews>
  <sheetFormatPr defaultRowHeight="13.2"/>
  <cols>
    <col min="1" max="1" width="24.77734375" customWidth="1"/>
    <col min="2" max="2" width="19.44140625" customWidth="1"/>
    <col min="3" max="3" width="30.77734375" customWidth="1"/>
    <col min="4" max="4" width="13.21875" customWidth="1"/>
    <col min="5" max="5" width="15.77734375" customWidth="1"/>
    <col min="6" max="6" width="12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83" t="s">
        <v>14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13.8">
      <c r="A3" s="84" t="s">
        <v>15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ht="48" customHeight="1">
      <c r="A4" s="79" t="s">
        <v>130</v>
      </c>
      <c r="B4" s="79" t="s">
        <v>16</v>
      </c>
      <c r="C4" s="79" t="s">
        <v>17</v>
      </c>
      <c r="D4" s="81" t="s">
        <v>18</v>
      </c>
      <c r="E4" s="85"/>
      <c r="F4" s="82"/>
      <c r="G4" s="81" t="s">
        <v>19</v>
      </c>
      <c r="H4" s="82"/>
      <c r="I4" s="81" t="s">
        <v>20</v>
      </c>
      <c r="J4" s="82"/>
      <c r="K4" s="81" t="s">
        <v>21</v>
      </c>
      <c r="L4" s="85"/>
      <c r="M4" s="85"/>
      <c r="N4" s="85"/>
      <c r="O4" s="85"/>
      <c r="P4" s="82"/>
      <c r="Q4" s="81" t="s">
        <v>22</v>
      </c>
      <c r="R4" s="85"/>
      <c r="S4" s="82"/>
    </row>
    <row r="5" spans="1:19" ht="64.5" customHeight="1">
      <c r="A5" s="87"/>
      <c r="B5" s="87"/>
      <c r="C5" s="87"/>
      <c r="D5" s="79" t="s">
        <v>23</v>
      </c>
      <c r="E5" s="79" t="s">
        <v>24</v>
      </c>
      <c r="F5" s="79" t="s">
        <v>25</v>
      </c>
      <c r="G5" s="17" t="s">
        <v>26</v>
      </c>
      <c r="H5" s="17" t="s">
        <v>27</v>
      </c>
      <c r="I5" s="86" t="s">
        <v>0</v>
      </c>
      <c r="J5" s="86" t="s">
        <v>0</v>
      </c>
      <c r="K5" s="81" t="s">
        <v>179</v>
      </c>
      <c r="L5" s="82"/>
      <c r="M5" s="81" t="s">
        <v>176</v>
      </c>
      <c r="N5" s="82"/>
      <c r="O5" s="81" t="s">
        <v>178</v>
      </c>
      <c r="P5" s="82"/>
      <c r="Q5" s="86" t="s">
        <v>0</v>
      </c>
      <c r="R5" s="86" t="s">
        <v>0</v>
      </c>
      <c r="S5" s="86" t="s">
        <v>0</v>
      </c>
    </row>
    <row r="6" spans="1:19" ht="59.25" customHeight="1">
      <c r="A6" s="80"/>
      <c r="B6" s="80"/>
      <c r="C6" s="80"/>
      <c r="D6" s="80"/>
      <c r="E6" s="80"/>
      <c r="F6" s="80"/>
      <c r="G6" s="17" t="s">
        <v>0</v>
      </c>
      <c r="H6" s="17" t="s">
        <v>0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  <c r="N6" s="12" t="s">
        <v>31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</row>
    <row r="7" spans="1:19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285.60000000000002">
      <c r="A8" s="50" t="s">
        <v>162</v>
      </c>
      <c r="B8" s="9" t="s">
        <v>182</v>
      </c>
      <c r="C8" s="9" t="s">
        <v>55</v>
      </c>
      <c r="D8" s="9" t="s">
        <v>158</v>
      </c>
      <c r="E8" s="9" t="s">
        <v>55</v>
      </c>
      <c r="F8" s="9" t="s">
        <v>0</v>
      </c>
      <c r="G8" s="9" t="s">
        <v>56</v>
      </c>
      <c r="H8" s="9" t="s">
        <v>0</v>
      </c>
      <c r="I8" s="9" t="s">
        <v>57</v>
      </c>
      <c r="J8" s="9" t="s">
        <v>58</v>
      </c>
      <c r="K8" s="10" t="s">
        <v>0</v>
      </c>
      <c r="L8" s="10">
        <v>381</v>
      </c>
      <c r="M8" s="10" t="s">
        <v>0</v>
      </c>
      <c r="N8" s="10">
        <f>L8</f>
        <v>381</v>
      </c>
      <c r="O8" s="10" t="s">
        <v>0</v>
      </c>
      <c r="P8" s="10">
        <f>N8</f>
        <v>381</v>
      </c>
      <c r="Q8" s="11" t="s">
        <v>59</v>
      </c>
      <c r="R8" s="11" t="s">
        <v>60</v>
      </c>
      <c r="S8" s="11" t="s">
        <v>159</v>
      </c>
    </row>
    <row r="9" spans="1:19" ht="285.60000000000002">
      <c r="A9" s="50" t="s">
        <v>163</v>
      </c>
      <c r="B9" s="9" t="s">
        <v>183</v>
      </c>
      <c r="C9" s="9" t="s">
        <v>164</v>
      </c>
      <c r="D9" s="9" t="s">
        <v>158</v>
      </c>
      <c r="E9" s="9" t="s">
        <v>129</v>
      </c>
      <c r="F9" s="9" t="s">
        <v>0</v>
      </c>
      <c r="G9" s="9" t="s">
        <v>56</v>
      </c>
      <c r="H9" s="9" t="s">
        <v>0</v>
      </c>
      <c r="I9" s="9" t="s">
        <v>57</v>
      </c>
      <c r="J9" s="9" t="s">
        <v>58</v>
      </c>
      <c r="K9" s="10" t="s">
        <v>0</v>
      </c>
      <c r="L9" s="10">
        <v>170</v>
      </c>
      <c r="M9" s="10" t="s">
        <v>0</v>
      </c>
      <c r="N9" s="10">
        <f>L9</f>
        <v>170</v>
      </c>
      <c r="O9" s="10" t="s">
        <v>0</v>
      </c>
      <c r="P9" s="10">
        <f>N9</f>
        <v>170</v>
      </c>
      <c r="Q9" s="11" t="s">
        <v>59</v>
      </c>
      <c r="R9" s="11" t="s">
        <v>60</v>
      </c>
      <c r="S9" s="11" t="s">
        <v>159</v>
      </c>
    </row>
    <row r="10" spans="1:19" ht="263.39999999999998" customHeight="1">
      <c r="A10" s="50" t="s">
        <v>180</v>
      </c>
      <c r="B10" s="9" t="s">
        <v>184</v>
      </c>
      <c r="C10" s="9" t="s">
        <v>172</v>
      </c>
      <c r="D10" s="9" t="s">
        <v>141</v>
      </c>
      <c r="E10" s="9" t="s">
        <v>173</v>
      </c>
      <c r="F10" s="9"/>
      <c r="G10" s="9" t="s">
        <v>56</v>
      </c>
      <c r="H10" s="9"/>
      <c r="I10" s="9" t="s">
        <v>161</v>
      </c>
      <c r="J10" s="9" t="s">
        <v>58</v>
      </c>
      <c r="K10" s="10"/>
      <c r="L10" s="10">
        <v>501</v>
      </c>
      <c r="M10" s="10">
        <f t="shared" ref="M10" si="0">K10</f>
        <v>0</v>
      </c>
      <c r="N10" s="10">
        <f>L10</f>
        <v>501</v>
      </c>
      <c r="O10" s="10">
        <f t="shared" ref="O10" si="1">M10</f>
        <v>0</v>
      </c>
      <c r="P10" s="10">
        <f>N10</f>
        <v>501</v>
      </c>
      <c r="Q10" s="11" t="s">
        <v>142</v>
      </c>
      <c r="R10" s="23">
        <v>41967</v>
      </c>
      <c r="S10" s="11" t="s">
        <v>160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5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opLeftCell="A7" workbookViewId="0">
      <selection activeCell="I4" sqref="I4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4" t="s">
        <v>61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3" ht="102.75" customHeight="1">
      <c r="A2" s="86" t="s">
        <v>130</v>
      </c>
      <c r="B2" s="86" t="s">
        <v>16</v>
      </c>
      <c r="C2" s="86" t="s">
        <v>18</v>
      </c>
      <c r="D2" s="86"/>
      <c r="E2" s="86"/>
      <c r="F2" s="86" t="s">
        <v>19</v>
      </c>
      <c r="G2" s="86"/>
      <c r="H2" s="86" t="s">
        <v>62</v>
      </c>
      <c r="I2" s="86"/>
      <c r="J2" s="86" t="s">
        <v>63</v>
      </c>
      <c r="K2" s="86"/>
      <c r="L2" s="86"/>
      <c r="M2" s="86" t="s">
        <v>64</v>
      </c>
    </row>
    <row r="3" spans="1:13" ht="105.6" customHeight="1">
      <c r="A3" s="86" t="s">
        <v>0</v>
      </c>
      <c r="B3" s="86" t="s">
        <v>0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62" t="s">
        <v>175</v>
      </c>
      <c r="K3" s="62" t="s">
        <v>176</v>
      </c>
      <c r="L3" s="62" t="s">
        <v>177</v>
      </c>
      <c r="M3" s="86" t="s">
        <v>0</v>
      </c>
    </row>
    <row r="4" spans="1:13" ht="265.2">
      <c r="A4" s="24" t="s">
        <v>162</v>
      </c>
      <c r="B4" s="24" t="s">
        <v>182</v>
      </c>
      <c r="C4" s="24" t="s">
        <v>158</v>
      </c>
      <c r="D4" s="24" t="s">
        <v>55</v>
      </c>
      <c r="E4" s="24" t="s">
        <v>0</v>
      </c>
      <c r="F4" s="24" t="s">
        <v>56</v>
      </c>
      <c r="G4" s="24" t="s">
        <v>0</v>
      </c>
      <c r="H4" s="24" t="s">
        <v>154</v>
      </c>
      <c r="I4" s="24" t="s">
        <v>66</v>
      </c>
      <c r="J4" s="25">
        <v>100</v>
      </c>
      <c r="K4" s="25">
        <v>100</v>
      </c>
      <c r="L4" s="25">
        <v>100</v>
      </c>
      <c r="M4" s="26">
        <v>5</v>
      </c>
    </row>
    <row r="5" spans="1:13" ht="265.2">
      <c r="A5" s="24" t="s">
        <v>162</v>
      </c>
      <c r="B5" s="24" t="s">
        <v>181</v>
      </c>
      <c r="C5" s="24" t="s">
        <v>158</v>
      </c>
      <c r="D5" s="24" t="s">
        <v>55</v>
      </c>
      <c r="E5" s="24" t="s">
        <v>0</v>
      </c>
      <c r="F5" s="24" t="s">
        <v>56</v>
      </c>
      <c r="G5" s="24" t="s">
        <v>0</v>
      </c>
      <c r="H5" s="24" t="s">
        <v>67</v>
      </c>
      <c r="I5" s="24" t="s">
        <v>66</v>
      </c>
      <c r="J5" s="25">
        <v>0</v>
      </c>
      <c r="K5" s="25">
        <v>0</v>
      </c>
      <c r="L5" s="25">
        <v>0</v>
      </c>
      <c r="M5" s="26">
        <v>5</v>
      </c>
    </row>
    <row r="6" spans="1:13" ht="265.2">
      <c r="A6" s="24" t="s">
        <v>162</v>
      </c>
      <c r="B6" s="24" t="s">
        <v>181</v>
      </c>
      <c r="C6" s="24" t="s">
        <v>158</v>
      </c>
      <c r="D6" s="24" t="s">
        <v>55</v>
      </c>
      <c r="E6" s="24" t="s">
        <v>0</v>
      </c>
      <c r="F6" s="24" t="s">
        <v>56</v>
      </c>
      <c r="G6" s="24" t="s">
        <v>0</v>
      </c>
      <c r="H6" s="24" t="s">
        <v>157</v>
      </c>
      <c r="I6" s="24" t="s">
        <v>66</v>
      </c>
      <c r="J6" s="25">
        <v>100</v>
      </c>
      <c r="K6" s="25">
        <v>100</v>
      </c>
      <c r="L6" s="25">
        <v>100</v>
      </c>
      <c r="M6" s="26">
        <v>5</v>
      </c>
    </row>
    <row r="7" spans="1:13" ht="234" customHeight="1">
      <c r="A7" s="24" t="s">
        <v>162</v>
      </c>
      <c r="B7" s="24" t="s">
        <v>181</v>
      </c>
      <c r="C7" s="24" t="s">
        <v>158</v>
      </c>
      <c r="D7" s="24" t="s">
        <v>55</v>
      </c>
      <c r="E7" s="24" t="s">
        <v>0</v>
      </c>
      <c r="F7" s="24" t="s">
        <v>56</v>
      </c>
      <c r="G7" s="24" t="s">
        <v>0</v>
      </c>
      <c r="H7" s="24" t="s">
        <v>65</v>
      </c>
      <c r="I7" s="24" t="s">
        <v>66</v>
      </c>
      <c r="J7" s="25">
        <v>100</v>
      </c>
      <c r="K7" s="25">
        <v>100</v>
      </c>
      <c r="L7" s="25">
        <v>100</v>
      </c>
      <c r="M7" s="26">
        <v>5</v>
      </c>
    </row>
    <row r="8" spans="1:13" ht="146.4" customHeight="1">
      <c r="A8" s="24" t="s">
        <v>162</v>
      </c>
      <c r="B8" s="24" t="s">
        <v>181</v>
      </c>
      <c r="C8" s="24" t="s">
        <v>158</v>
      </c>
      <c r="D8" s="24" t="s">
        <v>55</v>
      </c>
      <c r="E8" s="24" t="s">
        <v>0</v>
      </c>
      <c r="F8" s="24" t="s">
        <v>56</v>
      </c>
      <c r="G8" s="24" t="s">
        <v>0</v>
      </c>
      <c r="H8" s="24" t="s">
        <v>156</v>
      </c>
      <c r="I8" s="24" t="s">
        <v>66</v>
      </c>
      <c r="J8" s="25">
        <v>100</v>
      </c>
      <c r="K8" s="25">
        <v>100</v>
      </c>
      <c r="L8" s="25">
        <v>100</v>
      </c>
      <c r="M8" s="26">
        <v>5</v>
      </c>
    </row>
    <row r="9" spans="1:13" ht="285.60000000000002">
      <c r="A9" s="24" t="s">
        <v>162</v>
      </c>
      <c r="B9" s="24" t="s">
        <v>181</v>
      </c>
      <c r="C9" s="24" t="s">
        <v>158</v>
      </c>
      <c r="D9" s="24" t="s">
        <v>55</v>
      </c>
      <c r="E9" s="24" t="s">
        <v>0</v>
      </c>
      <c r="F9" s="24" t="s">
        <v>56</v>
      </c>
      <c r="G9" s="24" t="s">
        <v>0</v>
      </c>
      <c r="H9" s="24" t="s">
        <v>155</v>
      </c>
      <c r="I9" s="24" t="s">
        <v>66</v>
      </c>
      <c r="J9" s="25">
        <v>100</v>
      </c>
      <c r="K9" s="25">
        <v>100</v>
      </c>
      <c r="L9" s="25">
        <v>100</v>
      </c>
      <c r="M9" s="26">
        <v>5</v>
      </c>
    </row>
    <row r="10" spans="1:13" ht="265.2">
      <c r="A10" s="27" t="s">
        <v>163</v>
      </c>
      <c r="B10" s="27" t="s">
        <v>183</v>
      </c>
      <c r="C10" s="27" t="s">
        <v>158</v>
      </c>
      <c r="D10" s="27" t="s">
        <v>129</v>
      </c>
      <c r="E10" s="27"/>
      <c r="F10" s="27" t="s">
        <v>56</v>
      </c>
      <c r="G10" s="28"/>
      <c r="H10" s="29" t="s">
        <v>154</v>
      </c>
      <c r="I10" s="29" t="s">
        <v>66</v>
      </c>
      <c r="J10" s="30">
        <v>100</v>
      </c>
      <c r="K10" s="30">
        <v>100</v>
      </c>
      <c r="L10" s="30">
        <v>100</v>
      </c>
      <c r="M10" s="31">
        <v>5</v>
      </c>
    </row>
    <row r="11" spans="1:13" ht="265.2">
      <c r="A11" s="27" t="s">
        <v>163</v>
      </c>
      <c r="B11" s="27" t="s">
        <v>183</v>
      </c>
      <c r="C11" s="27" t="s">
        <v>158</v>
      </c>
      <c r="D11" s="27" t="s">
        <v>129</v>
      </c>
      <c r="E11" s="27"/>
      <c r="F11" s="27" t="s">
        <v>56</v>
      </c>
      <c r="G11" s="28"/>
      <c r="H11" s="29" t="s">
        <v>67</v>
      </c>
      <c r="I11" s="29" t="s">
        <v>66</v>
      </c>
      <c r="J11" s="30">
        <v>0</v>
      </c>
      <c r="K11" s="30">
        <v>0</v>
      </c>
      <c r="L11" s="30">
        <v>0</v>
      </c>
      <c r="M11" s="31">
        <v>5</v>
      </c>
    </row>
    <row r="12" spans="1:13" ht="265.2">
      <c r="A12" s="27" t="s">
        <v>163</v>
      </c>
      <c r="B12" s="27" t="s">
        <v>183</v>
      </c>
      <c r="C12" s="27" t="s">
        <v>158</v>
      </c>
      <c r="D12" s="27" t="s">
        <v>129</v>
      </c>
      <c r="E12" s="27"/>
      <c r="F12" s="27" t="s">
        <v>56</v>
      </c>
      <c r="G12" s="28"/>
      <c r="H12" s="29" t="s">
        <v>157</v>
      </c>
      <c r="I12" s="29" t="s">
        <v>66</v>
      </c>
      <c r="J12" s="30">
        <v>100</v>
      </c>
      <c r="K12" s="30">
        <v>100</v>
      </c>
      <c r="L12" s="30">
        <v>100</v>
      </c>
      <c r="M12" s="31">
        <v>5</v>
      </c>
    </row>
    <row r="13" spans="1:13" ht="265.2">
      <c r="A13" s="27" t="s">
        <v>163</v>
      </c>
      <c r="B13" s="27" t="s">
        <v>183</v>
      </c>
      <c r="C13" s="27" t="s">
        <v>158</v>
      </c>
      <c r="D13" s="27" t="s">
        <v>129</v>
      </c>
      <c r="E13" s="27" t="s">
        <v>0</v>
      </c>
      <c r="F13" s="27" t="s">
        <v>56</v>
      </c>
      <c r="G13" s="28" t="s">
        <v>0</v>
      </c>
      <c r="H13" s="29" t="s">
        <v>65</v>
      </c>
      <c r="I13" s="29" t="s">
        <v>66</v>
      </c>
      <c r="J13" s="30">
        <v>100</v>
      </c>
      <c r="K13" s="30">
        <v>100</v>
      </c>
      <c r="L13" s="30">
        <v>100</v>
      </c>
      <c r="M13" s="31">
        <v>5</v>
      </c>
    </row>
    <row r="14" spans="1:13" ht="265.2">
      <c r="A14" s="27" t="s">
        <v>163</v>
      </c>
      <c r="B14" s="27" t="s">
        <v>183</v>
      </c>
      <c r="C14" s="27" t="s">
        <v>158</v>
      </c>
      <c r="D14" s="27" t="s">
        <v>129</v>
      </c>
      <c r="E14" s="27"/>
      <c r="F14" s="27" t="s">
        <v>56</v>
      </c>
      <c r="G14" s="28"/>
      <c r="H14" s="29" t="s">
        <v>156</v>
      </c>
      <c r="I14" s="29" t="s">
        <v>66</v>
      </c>
      <c r="J14" s="30">
        <v>100</v>
      </c>
      <c r="K14" s="30">
        <v>100</v>
      </c>
      <c r="L14" s="30">
        <v>100</v>
      </c>
      <c r="M14" s="31">
        <v>5</v>
      </c>
    </row>
    <row r="15" spans="1:13" ht="285.60000000000002">
      <c r="A15" s="27" t="s">
        <v>163</v>
      </c>
      <c r="B15" s="32" t="s">
        <v>183</v>
      </c>
      <c r="C15" s="32" t="s">
        <v>158</v>
      </c>
      <c r="D15" s="32" t="s">
        <v>129</v>
      </c>
      <c r="E15" s="32"/>
      <c r="F15" s="32" t="s">
        <v>56</v>
      </c>
      <c r="G15" s="28"/>
      <c r="H15" s="29" t="s">
        <v>155</v>
      </c>
      <c r="I15" s="29" t="s">
        <v>66</v>
      </c>
      <c r="J15" s="30">
        <v>100</v>
      </c>
      <c r="K15" s="30">
        <v>100</v>
      </c>
      <c r="L15" s="30">
        <v>100</v>
      </c>
      <c r="M15" s="31">
        <v>5</v>
      </c>
    </row>
    <row r="16" spans="1:13" ht="285.60000000000002">
      <c r="A16" s="34" t="s">
        <v>180</v>
      </c>
      <c r="B16" s="38" t="s">
        <v>184</v>
      </c>
      <c r="C16" s="38" t="s">
        <v>141</v>
      </c>
      <c r="D16" s="38" t="s">
        <v>173</v>
      </c>
      <c r="E16" s="37"/>
      <c r="F16" s="38" t="s">
        <v>56</v>
      </c>
      <c r="G16" s="39" t="s">
        <v>0</v>
      </c>
      <c r="H16" s="33" t="s">
        <v>168</v>
      </c>
      <c r="I16" s="33" t="s">
        <v>169</v>
      </c>
      <c r="J16" s="35">
        <v>0</v>
      </c>
      <c r="K16" s="35">
        <v>0</v>
      </c>
      <c r="L16" s="35">
        <v>0</v>
      </c>
      <c r="M16" s="36">
        <v>5</v>
      </c>
    </row>
    <row r="17" spans="1:13" ht="285.60000000000002">
      <c r="A17" s="34" t="s">
        <v>180</v>
      </c>
      <c r="B17" s="64" t="s">
        <v>184</v>
      </c>
      <c r="C17" s="64" t="s">
        <v>141</v>
      </c>
      <c r="D17" s="64" t="s">
        <v>173</v>
      </c>
      <c r="E17" s="65"/>
      <c r="F17" s="66" t="s">
        <v>56</v>
      </c>
      <c r="G17" s="39" t="s">
        <v>0</v>
      </c>
      <c r="H17" s="33" t="s">
        <v>154</v>
      </c>
      <c r="I17" s="33" t="s">
        <v>66</v>
      </c>
      <c r="J17" s="35">
        <v>100</v>
      </c>
      <c r="K17" s="35">
        <v>100</v>
      </c>
      <c r="L17" s="35">
        <v>100</v>
      </c>
      <c r="M17" s="36">
        <v>5</v>
      </c>
    </row>
    <row r="18" spans="1:13" ht="285.60000000000002">
      <c r="A18" s="34" t="s">
        <v>180</v>
      </c>
      <c r="B18" s="34" t="s">
        <v>184</v>
      </c>
      <c r="C18" s="34" t="s">
        <v>141</v>
      </c>
      <c r="D18" s="34" t="s">
        <v>173</v>
      </c>
      <c r="E18" s="37"/>
      <c r="F18" s="38" t="s">
        <v>56</v>
      </c>
      <c r="G18" s="39" t="s">
        <v>0</v>
      </c>
      <c r="H18" s="33" t="s">
        <v>170</v>
      </c>
      <c r="I18" s="33" t="s">
        <v>171</v>
      </c>
      <c r="J18" s="35">
        <v>5</v>
      </c>
      <c r="K18" s="35">
        <v>5</v>
      </c>
      <c r="L18" s="35">
        <v>5</v>
      </c>
      <c r="M18" s="36">
        <v>5</v>
      </c>
    </row>
    <row r="19" spans="1:13" ht="285.60000000000002">
      <c r="A19" s="34" t="s">
        <v>180</v>
      </c>
      <c r="B19" s="34" t="s">
        <v>184</v>
      </c>
      <c r="C19" s="34" t="s">
        <v>141</v>
      </c>
      <c r="D19" s="34" t="s">
        <v>173</v>
      </c>
      <c r="E19" s="37"/>
      <c r="F19" s="38" t="s">
        <v>56</v>
      </c>
      <c r="G19" s="39" t="s">
        <v>0</v>
      </c>
      <c r="H19" s="33" t="s">
        <v>157</v>
      </c>
      <c r="I19" s="33" t="s">
        <v>66</v>
      </c>
      <c r="J19" s="35">
        <v>100</v>
      </c>
      <c r="K19" s="35">
        <v>100</v>
      </c>
      <c r="L19" s="35">
        <v>100</v>
      </c>
      <c r="M19" s="36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opLeftCell="A19" workbookViewId="0">
      <selection activeCell="F9" sqref="F9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88" t="s">
        <v>68</v>
      </c>
      <c r="B1" s="88"/>
      <c r="C1" s="88"/>
      <c r="D1" s="88"/>
      <c r="E1" s="88"/>
      <c r="F1" s="88"/>
      <c r="G1" s="88"/>
    </row>
    <row r="2" spans="1:7">
      <c r="A2" s="89" t="s">
        <v>69</v>
      </c>
      <c r="B2" s="89" t="s">
        <v>70</v>
      </c>
      <c r="C2" s="89" t="s">
        <v>29</v>
      </c>
      <c r="D2" s="89" t="s">
        <v>71</v>
      </c>
      <c r="E2" s="89"/>
      <c r="F2" s="89"/>
      <c r="G2" s="89" t="s">
        <v>72</v>
      </c>
    </row>
    <row r="3" spans="1:7" ht="39.6">
      <c r="A3" s="89" t="s">
        <v>0</v>
      </c>
      <c r="B3" s="89" t="s">
        <v>0</v>
      </c>
      <c r="C3" s="89" t="s">
        <v>0</v>
      </c>
      <c r="D3" s="13" t="s">
        <v>73</v>
      </c>
      <c r="E3" s="13" t="s">
        <v>74</v>
      </c>
      <c r="F3" s="13" t="s">
        <v>75</v>
      </c>
      <c r="G3" s="89" t="s">
        <v>0</v>
      </c>
    </row>
    <row r="4" spans="1:7">
      <c r="A4" s="13" t="s">
        <v>35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 t="s">
        <v>41</v>
      </c>
    </row>
    <row r="5" spans="1:7" ht="69.599999999999994" customHeight="1">
      <c r="A5" s="19" t="s">
        <v>35</v>
      </c>
      <c r="B5" s="14" t="s">
        <v>76</v>
      </c>
      <c r="C5" s="13" t="s">
        <v>77</v>
      </c>
      <c r="D5" s="53">
        <f>D8+D19+D30</f>
        <v>75994665.279999986</v>
      </c>
      <c r="E5" s="53">
        <f t="shared" ref="E5:F5" si="0">E8+E19+E30</f>
        <v>75994665.279999986</v>
      </c>
      <c r="F5" s="53">
        <f t="shared" si="0"/>
        <v>75994665.279999986</v>
      </c>
      <c r="G5" s="22" t="s">
        <v>165</v>
      </c>
    </row>
    <row r="6" spans="1:7" ht="15.6">
      <c r="A6" s="15" t="s">
        <v>133</v>
      </c>
      <c r="B6" s="16" t="s">
        <v>162</v>
      </c>
      <c r="C6" s="8" t="s">
        <v>0</v>
      </c>
      <c r="D6" s="54"/>
      <c r="E6" s="54"/>
      <c r="F6" s="54"/>
      <c r="G6" s="8" t="s">
        <v>0</v>
      </c>
    </row>
    <row r="7" spans="1:7">
      <c r="A7" s="19" t="s">
        <v>78</v>
      </c>
      <c r="B7" s="14" t="s">
        <v>54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26.4">
      <c r="A8" s="19" t="s">
        <v>79</v>
      </c>
      <c r="B8" s="22" t="s">
        <v>132</v>
      </c>
      <c r="C8" s="13" t="s">
        <v>77</v>
      </c>
      <c r="D8" s="53">
        <f>D9*D14-D15*D16</f>
        <v>52498683.420000002</v>
      </c>
      <c r="E8" s="53">
        <f>D8</f>
        <v>52498683.420000002</v>
      </c>
      <c r="F8" s="53">
        <f>D8</f>
        <v>52498683.420000002</v>
      </c>
      <c r="G8" s="20" t="s">
        <v>136</v>
      </c>
    </row>
    <row r="9" spans="1:7" ht="39.6">
      <c r="A9" s="19" t="s">
        <v>80</v>
      </c>
      <c r="B9" s="14" t="s">
        <v>81</v>
      </c>
      <c r="C9" s="13" t="s">
        <v>77</v>
      </c>
      <c r="D9" s="53">
        <f>ROUND((D10*(D11/100*D12/100*D13/100)),2)</f>
        <v>240061.24</v>
      </c>
      <c r="E9" s="53">
        <f t="shared" ref="E9:F9" si="1">ROUND((E10*(E11/100*E12/100*E13/100)),2)</f>
        <v>240061.24</v>
      </c>
      <c r="F9" s="53">
        <f t="shared" si="1"/>
        <v>240061.24</v>
      </c>
      <c r="G9" s="20" t="s">
        <v>137</v>
      </c>
    </row>
    <row r="10" spans="1:7">
      <c r="A10" s="19" t="s">
        <v>82</v>
      </c>
      <c r="B10" s="14" t="s">
        <v>83</v>
      </c>
      <c r="C10" s="13" t="s">
        <v>77</v>
      </c>
      <c r="D10" s="55">
        <v>242431.1</v>
      </c>
      <c r="E10" s="55">
        <f>D10</f>
        <v>242431.1</v>
      </c>
      <c r="F10" s="55">
        <f>D10</f>
        <v>242431.1</v>
      </c>
      <c r="G10" s="20" t="s">
        <v>0</v>
      </c>
    </row>
    <row r="11" spans="1:7">
      <c r="A11" s="19" t="s">
        <v>84</v>
      </c>
      <c r="B11" s="14" t="s">
        <v>85</v>
      </c>
      <c r="C11" s="13" t="s">
        <v>86</v>
      </c>
      <c r="D11" s="56">
        <v>100</v>
      </c>
      <c r="E11" s="56">
        <f>D11</f>
        <v>100</v>
      </c>
      <c r="F11" s="56">
        <f>D11</f>
        <v>100</v>
      </c>
      <c r="G11" s="20" t="s">
        <v>0</v>
      </c>
    </row>
    <row r="12" spans="1:7">
      <c r="A12" s="19" t="s">
        <v>87</v>
      </c>
      <c r="B12" s="14" t="s">
        <v>88</v>
      </c>
      <c r="C12" s="13" t="s">
        <v>86</v>
      </c>
      <c r="D12" s="57">
        <v>104.22123744629999</v>
      </c>
      <c r="E12" s="57">
        <f t="shared" ref="E12:E13" si="2">D12</f>
        <v>104.22123744629999</v>
      </c>
      <c r="F12" s="57">
        <f t="shared" ref="F12:F13" si="3">D12</f>
        <v>104.22123744629999</v>
      </c>
      <c r="G12" s="20" t="s">
        <v>0</v>
      </c>
    </row>
    <row r="13" spans="1:7">
      <c r="A13" s="19" t="s">
        <v>89</v>
      </c>
      <c r="B13" s="14" t="s">
        <v>90</v>
      </c>
      <c r="C13" s="13" t="s">
        <v>86</v>
      </c>
      <c r="D13" s="57">
        <v>95.011787260000006</v>
      </c>
      <c r="E13" s="57">
        <f t="shared" si="2"/>
        <v>95.011787260000006</v>
      </c>
      <c r="F13" s="57">
        <f t="shared" si="3"/>
        <v>95.011787260000006</v>
      </c>
      <c r="G13" s="20" t="s">
        <v>0</v>
      </c>
    </row>
    <row r="14" spans="1:7">
      <c r="A14" s="19" t="s">
        <v>91</v>
      </c>
      <c r="B14" s="14" t="s">
        <v>92</v>
      </c>
      <c r="C14" s="13" t="s">
        <v>58</v>
      </c>
      <c r="D14" s="53">
        <f>Part1_1!L8</f>
        <v>381</v>
      </c>
      <c r="E14" s="53">
        <f>Part1_1!N8</f>
        <v>381</v>
      </c>
      <c r="F14" s="53">
        <f>Part1_1!P8</f>
        <v>381</v>
      </c>
      <c r="G14" s="20" t="s">
        <v>0</v>
      </c>
    </row>
    <row r="15" spans="1:7" ht="26.4">
      <c r="A15" s="19" t="s">
        <v>93</v>
      </c>
      <c r="B15" s="14" t="s">
        <v>94</v>
      </c>
      <c r="C15" s="13" t="s">
        <v>77</v>
      </c>
      <c r="D15" s="18">
        <v>102269.42</v>
      </c>
      <c r="E15" s="18">
        <f>D15</f>
        <v>102269.42</v>
      </c>
      <c r="F15" s="18">
        <f>E15</f>
        <v>102269.42</v>
      </c>
      <c r="G15" s="20" t="s">
        <v>0</v>
      </c>
    </row>
    <row r="16" spans="1:7">
      <c r="A16" s="19" t="s">
        <v>95</v>
      </c>
      <c r="B16" s="14" t="s">
        <v>96</v>
      </c>
      <c r="C16" s="13" t="s">
        <v>58</v>
      </c>
      <c r="D16" s="53">
        <f>D14</f>
        <v>381</v>
      </c>
      <c r="E16" s="53">
        <f>D16</f>
        <v>381</v>
      </c>
      <c r="F16" s="53">
        <f>D16</f>
        <v>381</v>
      </c>
      <c r="G16" s="20" t="s">
        <v>0</v>
      </c>
    </row>
    <row r="17" spans="1:7" ht="15.6">
      <c r="A17" s="15" t="s">
        <v>97</v>
      </c>
      <c r="B17" s="16" t="s">
        <v>163</v>
      </c>
      <c r="C17" s="13"/>
      <c r="D17" s="53"/>
      <c r="E17" s="53"/>
      <c r="F17" s="53"/>
      <c r="G17" s="8" t="s">
        <v>0</v>
      </c>
    </row>
    <row r="18" spans="1:7">
      <c r="A18" s="19" t="s">
        <v>98</v>
      </c>
      <c r="B18" s="20" t="s">
        <v>54</v>
      </c>
      <c r="C18" s="19"/>
      <c r="D18" s="53"/>
      <c r="E18" s="53"/>
      <c r="F18" s="53"/>
      <c r="G18" s="20" t="s">
        <v>0</v>
      </c>
    </row>
    <row r="19" spans="1:7" ht="26.4">
      <c r="A19" s="19" t="s">
        <v>99</v>
      </c>
      <c r="B19" s="22" t="s">
        <v>132</v>
      </c>
      <c r="C19" s="13" t="s">
        <v>77</v>
      </c>
      <c r="D19" s="53">
        <f>D20*D25-D26*D27</f>
        <v>23424609.399999999</v>
      </c>
      <c r="E19" s="53">
        <f>D19</f>
        <v>23424609.399999999</v>
      </c>
      <c r="F19" s="53">
        <f>D19</f>
        <v>23424609.399999999</v>
      </c>
      <c r="G19" s="20" t="s">
        <v>138</v>
      </c>
    </row>
    <row r="20" spans="1:7" ht="39.6">
      <c r="A20" s="40" t="s">
        <v>100</v>
      </c>
      <c r="B20" s="41" t="s">
        <v>81</v>
      </c>
      <c r="C20" s="40" t="s">
        <v>77</v>
      </c>
      <c r="D20" s="42">
        <f>ROUND((D21*(D22/100*D23/100*D24/100)),2)</f>
        <v>240061.24</v>
      </c>
      <c r="E20" s="53">
        <f>D20</f>
        <v>240061.24</v>
      </c>
      <c r="F20" s="53">
        <f>E20</f>
        <v>240061.24</v>
      </c>
      <c r="G20" s="41" t="s">
        <v>139</v>
      </c>
    </row>
    <row r="21" spans="1:7">
      <c r="A21" s="40" t="s">
        <v>101</v>
      </c>
      <c r="B21" s="41" t="s">
        <v>83</v>
      </c>
      <c r="C21" s="40" t="s">
        <v>77</v>
      </c>
      <c r="D21" s="55">
        <v>242431.1</v>
      </c>
      <c r="E21" s="48">
        <f>D21</f>
        <v>242431.1</v>
      </c>
      <c r="F21" s="48">
        <f>D21</f>
        <v>242431.1</v>
      </c>
      <c r="G21" s="41" t="s">
        <v>0</v>
      </c>
    </row>
    <row r="22" spans="1:7">
      <c r="A22" s="40" t="s">
        <v>102</v>
      </c>
      <c r="B22" s="41" t="s">
        <v>85</v>
      </c>
      <c r="C22" s="40" t="s">
        <v>86</v>
      </c>
      <c r="D22" s="56">
        <v>100</v>
      </c>
      <c r="E22" s="56">
        <f t="shared" ref="E22:E24" si="4">D22</f>
        <v>100</v>
      </c>
      <c r="F22" s="56">
        <f t="shared" ref="F22:F24" si="5">D22</f>
        <v>100</v>
      </c>
      <c r="G22" s="41" t="s">
        <v>0</v>
      </c>
    </row>
    <row r="23" spans="1:7">
      <c r="A23" s="40" t="s">
        <v>103</v>
      </c>
      <c r="B23" s="41" t="s">
        <v>88</v>
      </c>
      <c r="C23" s="40" t="s">
        <v>86</v>
      </c>
      <c r="D23" s="57">
        <v>104.22123744629999</v>
      </c>
      <c r="E23" s="57">
        <f t="shared" si="4"/>
        <v>104.22123744629999</v>
      </c>
      <c r="F23" s="57">
        <f t="shared" si="5"/>
        <v>104.22123744629999</v>
      </c>
      <c r="G23" s="41" t="s">
        <v>0</v>
      </c>
    </row>
    <row r="24" spans="1:7">
      <c r="A24" s="40" t="s">
        <v>104</v>
      </c>
      <c r="B24" s="41" t="s">
        <v>90</v>
      </c>
      <c r="C24" s="40" t="s">
        <v>86</v>
      </c>
      <c r="D24" s="57">
        <v>95.011787260000006</v>
      </c>
      <c r="E24" s="57">
        <f t="shared" si="4"/>
        <v>95.011787260000006</v>
      </c>
      <c r="F24" s="57">
        <f t="shared" si="5"/>
        <v>95.011787260000006</v>
      </c>
      <c r="G24" s="41" t="s">
        <v>0</v>
      </c>
    </row>
    <row r="25" spans="1:7">
      <c r="A25" s="40" t="s">
        <v>105</v>
      </c>
      <c r="B25" s="41" t="s">
        <v>92</v>
      </c>
      <c r="C25" s="40" t="s">
        <v>58</v>
      </c>
      <c r="D25" s="53">
        <f>Part1_1!L9</f>
        <v>170</v>
      </c>
      <c r="E25" s="53">
        <f>Part1_1!N9</f>
        <v>170</v>
      </c>
      <c r="F25" s="53">
        <f>Part1_1!P9</f>
        <v>170</v>
      </c>
      <c r="G25" s="41" t="s">
        <v>0</v>
      </c>
    </row>
    <row r="26" spans="1:7" ht="26.4">
      <c r="A26" s="40" t="s">
        <v>106</v>
      </c>
      <c r="B26" s="41" t="s">
        <v>94</v>
      </c>
      <c r="C26" s="40" t="s">
        <v>77</v>
      </c>
      <c r="D26" s="53">
        <v>102269.42</v>
      </c>
      <c r="E26" s="53">
        <f>D26</f>
        <v>102269.42</v>
      </c>
      <c r="F26" s="53">
        <f>D26</f>
        <v>102269.42</v>
      </c>
      <c r="G26" s="41" t="s">
        <v>0</v>
      </c>
    </row>
    <row r="27" spans="1:7">
      <c r="A27" s="40" t="s">
        <v>134</v>
      </c>
      <c r="B27" s="41" t="s">
        <v>96</v>
      </c>
      <c r="C27" s="40" t="s">
        <v>58</v>
      </c>
      <c r="D27" s="53">
        <f>D25</f>
        <v>170</v>
      </c>
      <c r="E27" s="53">
        <f>D27</f>
        <v>170</v>
      </c>
      <c r="F27" s="53">
        <f>D27</f>
        <v>170</v>
      </c>
      <c r="G27" s="41" t="s">
        <v>0</v>
      </c>
    </row>
    <row r="28" spans="1:7" ht="15.6">
      <c r="A28" s="15" t="s">
        <v>143</v>
      </c>
      <c r="B28" s="51" t="s">
        <v>180</v>
      </c>
      <c r="C28" s="8" t="s">
        <v>0</v>
      </c>
      <c r="D28" s="54" t="s">
        <v>0</v>
      </c>
      <c r="E28" s="54" t="s">
        <v>0</v>
      </c>
      <c r="F28" s="54" t="s">
        <v>0</v>
      </c>
      <c r="G28" s="8" t="s">
        <v>0</v>
      </c>
    </row>
    <row r="29" spans="1:7">
      <c r="A29" s="40" t="s">
        <v>144</v>
      </c>
      <c r="B29" s="9" t="s">
        <v>131</v>
      </c>
      <c r="C29" s="41" t="s">
        <v>0</v>
      </c>
      <c r="D29" s="22" t="s">
        <v>0</v>
      </c>
      <c r="E29" s="22" t="s">
        <v>0</v>
      </c>
      <c r="F29" s="22" t="s">
        <v>0</v>
      </c>
      <c r="G29" s="41" t="s">
        <v>0</v>
      </c>
    </row>
    <row r="30" spans="1:7" ht="26.4">
      <c r="A30" s="40" t="s">
        <v>145</v>
      </c>
      <c r="B30" s="41" t="s">
        <v>132</v>
      </c>
      <c r="C30" s="40" t="s">
        <v>77</v>
      </c>
      <c r="D30" s="53">
        <f>D31*D36-D37*D38</f>
        <v>71372.460000000006</v>
      </c>
      <c r="E30" s="53">
        <f>D30</f>
        <v>71372.460000000006</v>
      </c>
      <c r="F30" s="53">
        <f>E30</f>
        <v>71372.460000000006</v>
      </c>
      <c r="G30" s="22" t="s">
        <v>166</v>
      </c>
    </row>
    <row r="31" spans="1:7" ht="39.6">
      <c r="A31" s="40" t="s">
        <v>146</v>
      </c>
      <c r="B31" s="63" t="s">
        <v>81</v>
      </c>
      <c r="C31" s="40" t="s">
        <v>77</v>
      </c>
      <c r="D31" s="58">
        <f>ROUND((D32*(D33/100*D34/100*D35/100)),2)</f>
        <v>194.66</v>
      </c>
      <c r="E31" s="58">
        <f>ROUND((E32*(E33/100*E34/100*E35/100)),2)</f>
        <v>198.65</v>
      </c>
      <c r="F31" s="58">
        <f>ROUND((F32*(F33/100*F34/100*F35/100)),2)</f>
        <v>198.65</v>
      </c>
      <c r="G31" s="61" t="s">
        <v>167</v>
      </c>
    </row>
    <row r="32" spans="1:7">
      <c r="A32" s="40" t="s">
        <v>147</v>
      </c>
      <c r="B32" s="41" t="s">
        <v>83</v>
      </c>
      <c r="C32" s="40" t="s">
        <v>77</v>
      </c>
      <c r="D32" s="53">
        <v>3848.37</v>
      </c>
      <c r="E32" s="53">
        <v>3927.29</v>
      </c>
      <c r="F32" s="53">
        <v>3927.29</v>
      </c>
      <c r="G32" s="41" t="s">
        <v>0</v>
      </c>
    </row>
    <row r="33" spans="1:7">
      <c r="A33" s="40" t="s">
        <v>148</v>
      </c>
      <c r="B33" s="41" t="s">
        <v>85</v>
      </c>
      <c r="C33" s="40" t="s">
        <v>86</v>
      </c>
      <c r="D33" s="56">
        <v>100</v>
      </c>
      <c r="E33" s="56">
        <v>100</v>
      </c>
      <c r="F33" s="56">
        <v>100</v>
      </c>
      <c r="G33" s="41" t="s">
        <v>0</v>
      </c>
    </row>
    <row r="34" spans="1:7">
      <c r="A34" s="40" t="s">
        <v>149</v>
      </c>
      <c r="B34" s="41" t="s">
        <v>88</v>
      </c>
      <c r="C34" s="40" t="s">
        <v>86</v>
      </c>
      <c r="D34" s="57">
        <v>5.4137031805999998</v>
      </c>
      <c r="E34" s="57">
        <f>D34</f>
        <v>5.4137031805999998</v>
      </c>
      <c r="F34" s="57">
        <f>D34</f>
        <v>5.4137031805999998</v>
      </c>
      <c r="G34" s="41" t="s">
        <v>0</v>
      </c>
    </row>
    <row r="35" spans="1:7">
      <c r="A35" s="40" t="s">
        <v>150</v>
      </c>
      <c r="B35" s="41" t="s">
        <v>90</v>
      </c>
      <c r="C35" s="40" t="s">
        <v>86</v>
      </c>
      <c r="D35" s="57">
        <v>93.434111000499996</v>
      </c>
      <c r="E35" s="57">
        <f>D35</f>
        <v>93.434111000499996</v>
      </c>
      <c r="F35" s="57">
        <f>D35</f>
        <v>93.434111000499996</v>
      </c>
      <c r="G35" s="41" t="s">
        <v>0</v>
      </c>
    </row>
    <row r="36" spans="1:7">
      <c r="A36" s="40" t="s">
        <v>151</v>
      </c>
      <c r="B36" s="41" t="s">
        <v>92</v>
      </c>
      <c r="C36" s="40" t="s">
        <v>58</v>
      </c>
      <c r="D36" s="53">
        <f>Part1_1!L10</f>
        <v>501</v>
      </c>
      <c r="E36" s="53">
        <f>Part1_1!N10</f>
        <v>501</v>
      </c>
      <c r="F36" s="53">
        <f>Part1_1!P10</f>
        <v>501</v>
      </c>
      <c r="G36" s="41" t="s">
        <v>0</v>
      </c>
    </row>
    <row r="37" spans="1:7" ht="26.4">
      <c r="A37" s="40" t="s">
        <v>152</v>
      </c>
      <c r="B37" s="41" t="s">
        <v>94</v>
      </c>
      <c r="C37" s="40" t="s">
        <v>77</v>
      </c>
      <c r="D37" s="53">
        <v>52.2</v>
      </c>
      <c r="E37" s="53">
        <f>D37</f>
        <v>52.2</v>
      </c>
      <c r="F37" s="53">
        <f>D37</f>
        <v>52.2</v>
      </c>
      <c r="G37" s="41" t="s">
        <v>0</v>
      </c>
    </row>
    <row r="38" spans="1:7">
      <c r="A38" s="40" t="s">
        <v>153</v>
      </c>
      <c r="B38" s="41" t="s">
        <v>96</v>
      </c>
      <c r="C38" s="40" t="s">
        <v>58</v>
      </c>
      <c r="D38" s="59">
        <f>Part1_1!L10</f>
        <v>501</v>
      </c>
      <c r="E38" s="59">
        <f>E36</f>
        <v>501</v>
      </c>
      <c r="F38" s="59">
        <f>F36</f>
        <v>501</v>
      </c>
      <c r="G38" s="44" t="s">
        <v>0</v>
      </c>
    </row>
    <row r="39" spans="1:7" ht="26.4">
      <c r="A39" s="40">
        <v>2</v>
      </c>
      <c r="B39" s="41" t="s">
        <v>107</v>
      </c>
      <c r="C39" s="43" t="s">
        <v>77</v>
      </c>
      <c r="D39" s="18">
        <f>1471320+6.4</f>
        <v>1471326.4</v>
      </c>
      <c r="E39" s="18">
        <f>D39</f>
        <v>1471326.4</v>
      </c>
      <c r="F39" s="18">
        <f>D39</f>
        <v>1471326.4</v>
      </c>
      <c r="G39" s="46" t="s">
        <v>0</v>
      </c>
    </row>
    <row r="40" spans="1:7" ht="15.6">
      <c r="A40" s="15">
        <v>3</v>
      </c>
      <c r="B40" s="41" t="s">
        <v>108</v>
      </c>
      <c r="C40" s="40" t="s">
        <v>86</v>
      </c>
      <c r="D40" s="60">
        <v>100</v>
      </c>
      <c r="E40" s="60">
        <v>100</v>
      </c>
      <c r="F40" s="60">
        <v>100</v>
      </c>
      <c r="G40" s="45" t="s">
        <v>0</v>
      </c>
    </row>
    <row r="41" spans="1:7">
      <c r="A41" s="21" t="s">
        <v>135</v>
      </c>
      <c r="B41" s="41" t="s">
        <v>109</v>
      </c>
      <c r="C41" s="40" t="s">
        <v>77</v>
      </c>
      <c r="D41" s="49">
        <f>D5+D39</f>
        <v>77465991.679999992</v>
      </c>
      <c r="E41" s="53">
        <f>E5+E39</f>
        <v>77465991.679999992</v>
      </c>
      <c r="F41" s="53">
        <f>F5+F39</f>
        <v>77465991.679999992</v>
      </c>
      <c r="G41" s="41" t="s">
        <v>140</v>
      </c>
    </row>
    <row r="43" spans="1:7">
      <c r="D43" s="48"/>
    </row>
    <row r="45" spans="1:7">
      <c r="D45" s="47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tabSelected="1"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90" t="s">
        <v>110</v>
      </c>
      <c r="B2" s="90"/>
      <c r="C2" s="90"/>
    </row>
    <row r="3" spans="1:3" ht="11.4" customHeight="1">
      <c r="A3" s="78" t="s">
        <v>0</v>
      </c>
      <c r="B3" s="78"/>
      <c r="C3" s="78"/>
    </row>
    <row r="4" spans="1:3" ht="21.6" customHeight="1">
      <c r="A4" s="78" t="s">
        <v>111</v>
      </c>
      <c r="B4" s="78"/>
      <c r="C4" s="78"/>
    </row>
    <row r="5" spans="1:3" ht="21.6" customHeight="1">
      <c r="A5" s="6" t="s">
        <v>69</v>
      </c>
      <c r="B5" s="6" t="s">
        <v>112</v>
      </c>
      <c r="C5" s="6" t="s">
        <v>113</v>
      </c>
    </row>
    <row r="6" spans="1:3" ht="12.75" customHeight="1">
      <c r="A6" s="6" t="s">
        <v>35</v>
      </c>
      <c r="B6" s="7" t="s">
        <v>114</v>
      </c>
      <c r="C6" s="7" t="s">
        <v>115</v>
      </c>
    </row>
    <row r="7" spans="1:3" ht="12.75" customHeight="1">
      <c r="A7" s="6" t="s">
        <v>36</v>
      </c>
      <c r="B7" s="7" t="s">
        <v>116</v>
      </c>
      <c r="C7" s="7" t="s">
        <v>117</v>
      </c>
    </row>
    <row r="8" spans="1:3" ht="11.4" customHeight="1">
      <c r="A8" s="78" t="s">
        <v>0</v>
      </c>
      <c r="B8" s="78"/>
      <c r="C8" s="78"/>
    </row>
    <row r="9" spans="1:3" ht="21.6" customHeight="1">
      <c r="A9" s="91" t="s">
        <v>118</v>
      </c>
      <c r="B9" s="91"/>
      <c r="C9" s="91"/>
    </row>
    <row r="10" spans="1:3" ht="12.75" customHeight="1">
      <c r="A10" s="6" t="s">
        <v>35</v>
      </c>
      <c r="B10" s="93" t="s">
        <v>119</v>
      </c>
      <c r="C10" s="93"/>
    </row>
    <row r="11" spans="1:3" ht="12.75" customHeight="1">
      <c r="A11" s="6" t="s">
        <v>36</v>
      </c>
      <c r="B11" s="93" t="s">
        <v>120</v>
      </c>
      <c r="C11" s="93"/>
    </row>
    <row r="12" spans="1:3" ht="11.4" customHeight="1">
      <c r="A12" s="78" t="s">
        <v>0</v>
      </c>
      <c r="B12" s="78"/>
      <c r="C12" s="78"/>
    </row>
    <row r="13" spans="1:3" ht="21.6" customHeight="1">
      <c r="A13" s="91" t="s">
        <v>121</v>
      </c>
      <c r="B13" s="91"/>
      <c r="C13" s="91"/>
    </row>
    <row r="14" spans="1:3" ht="12.75" customHeight="1">
      <c r="A14" s="6" t="s">
        <v>35</v>
      </c>
      <c r="B14" s="93" t="s">
        <v>122</v>
      </c>
      <c r="C14" s="93"/>
    </row>
    <row r="15" spans="1:3" ht="11.4" customHeight="1">
      <c r="A15" s="78" t="s">
        <v>0</v>
      </c>
      <c r="B15" s="78"/>
      <c r="C15" s="78"/>
    </row>
    <row r="16" spans="1:3" ht="29.4" customHeight="1">
      <c r="A16" s="90" t="s">
        <v>123</v>
      </c>
      <c r="B16" s="90"/>
      <c r="C16" s="90"/>
    </row>
    <row r="17" spans="1:3" ht="10.35" customHeight="1">
      <c r="A17" s="92" t="s">
        <v>0</v>
      </c>
      <c r="B17" s="92"/>
      <c r="C17" s="92"/>
    </row>
    <row r="18" spans="1:3" ht="28.95" customHeight="1">
      <c r="A18" s="6" t="s">
        <v>69</v>
      </c>
      <c r="B18" s="6" t="s">
        <v>124</v>
      </c>
      <c r="C18" s="6" t="s">
        <v>125</v>
      </c>
    </row>
    <row r="19" spans="1:3" ht="12.75" customHeight="1">
      <c r="A19" s="6" t="s">
        <v>35</v>
      </c>
      <c r="B19" s="7" t="s">
        <v>126</v>
      </c>
      <c r="C19" s="7" t="s">
        <v>0</v>
      </c>
    </row>
    <row r="20" spans="1:3" ht="12.75" customHeight="1">
      <c r="A20" s="6" t="s">
        <v>36</v>
      </c>
      <c r="B20" s="7" t="s">
        <v>127</v>
      </c>
      <c r="C20" s="7" t="s">
        <v>0</v>
      </c>
    </row>
    <row r="21" spans="1:3" ht="28.95" customHeight="1">
      <c r="A21" s="6" t="s">
        <v>37</v>
      </c>
      <c r="B21" s="7" t="s">
        <v>128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2023-02-14T06:29:15Z</dcterms:modified>
</cp:coreProperties>
</file>